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nderhållsplan" sheetId="1" state="visible" r:id="rId1"/>
  </sheets>
  <definedNames>
    <definedName name="_xlnm.Print_Area" localSheetId="0">'Underhållsplan'!$A$1:$J$34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71C24"/>
      <sz val="14"/>
    </font>
    <font>
      <name val="Arial"/>
      <color rgb="008A8F98"/>
      <sz val="9"/>
    </font>
    <font>
      <name val="Arial"/>
      <b val="1"/>
      <color rgb="00171C24"/>
      <sz val="10"/>
    </font>
    <font>
      <name val="Arial"/>
      <color rgb="00171C24"/>
      <sz val="10"/>
    </font>
    <font>
      <name val="Arial"/>
      <color rgb="008A8F98"/>
      <sz val="10"/>
    </font>
    <font>
      <name val="Arial"/>
      <color rgb="008A8F98"/>
      <sz val="8"/>
    </font>
  </fonts>
  <fills count="3">
    <fill>
      <patternFill/>
    </fill>
    <fill>
      <patternFill patternType="gray125"/>
    </fill>
    <fill>
      <patternFill patternType="solid">
        <fgColor rgb="00EEF0F2"/>
      </patternFill>
    </fill>
  </fills>
  <borders count="3">
    <border>
      <left/>
      <right/>
      <top/>
      <bottom/>
      <diagonal/>
    </border>
    <border>
      <bottom style="medium">
        <color rgb="00171C24"/>
      </bottom>
    </border>
    <border>
      <bottom style="thin">
        <color rgb="00E5E7E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1" applyAlignment="1" pivotButton="0" quotePrefix="0" xfId="0">
      <alignment vertical="center" wrapText="1"/>
    </xf>
    <xf numFmtId="0" fontId="4" fillId="0" borderId="2" applyAlignment="1" pivotButton="0" quotePrefix="0" xfId="0">
      <alignment vertical="top"/>
    </xf>
    <xf numFmtId="3" fontId="4" fillId="0" borderId="2" applyAlignment="1" pivotButton="0" quotePrefix="0" xfId="0">
      <alignment vertical="top"/>
    </xf>
    <xf numFmtId="0" fontId="3" fillId="2" borderId="2" applyAlignment="1" pivotButton="0" quotePrefix="0" xfId="0">
      <alignment vertical="top"/>
    </xf>
    <xf numFmtId="3" fontId="3" fillId="2" borderId="2" applyAlignment="1" pivotButton="0" quotePrefix="0" xfId="0">
      <alignment vertical="top"/>
    </xf>
    <xf numFmtId="0" fontId="5" fillId="0" borderId="2" applyAlignment="1" pivotButton="0" quotePrefix="0" xfId="0">
      <alignment vertical="top" wrapText="1"/>
    </xf>
    <xf numFmtId="0" fontId="3" fillId="0" borderId="2" applyAlignment="1" pivotButton="0" quotePrefix="0" xfId="0">
      <alignment vertical="top"/>
    </xf>
    <xf numFmtId="3" fontId="3" fillId="0" borderId="2" applyAlignment="1" pivotButton="0" quotePrefix="0" xfId="0">
      <alignment vertical="top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9</col>
      <colOff>0</colOff>
      <row>0</row>
      <rowOff>0</rowOff>
    </from>
    <ext cx="7239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5" customWidth="1" min="4" max="4"/>
    <col width="13" customWidth="1" min="5" max="5"/>
    <col width="10" customWidth="1" min="6" max="6"/>
    <col width="24" customWidth="1" min="7" max="7"/>
    <col width="11" customWidth="1" min="8" max="8"/>
    <col width="24" customWidth="1" min="9" max="9"/>
    <col width="34" customWidth="1" min="10" max="10"/>
  </cols>
  <sheetData>
    <row r="1">
      <c r="A1" s="1" t="inlineStr">
        <is>
          <t>Underhållsplan för förening</t>
        </is>
      </c>
    </row>
    <row r="2" ht="28" customHeight="1">
      <c r="A2" s="2" t="inlineStr">
        <is>
          <t>[Föreningens namn] · Upprättad [datum] · Kostnader i prisnivå [20xx]. Välj en planhorisont som fångar föreningens mest långlivade tillgångar.</t>
        </is>
      </c>
    </row>
    <row r="4" ht="30" customHeight="1">
      <c r="A4" s="3" t="inlineStr">
        <is>
          <t>Byggnadsdel</t>
        </is>
      </c>
      <c r="B4" s="3" t="inlineStr">
        <is>
          <t>Nuvarande skick (1–5)</t>
        </is>
      </c>
      <c r="C4" s="3" t="inlineStr">
        <is>
          <t>Senaste åtgärd (år)</t>
        </is>
      </c>
      <c r="D4" s="3" t="inlineStr">
        <is>
          <t>Nästa åtgärd (år)</t>
        </is>
      </c>
      <c r="E4" s="3" t="inlineStr">
        <is>
          <t>Intervall (år)</t>
        </is>
      </c>
      <c r="F4" s="3" t="inlineStr">
        <is>
          <t>Prioritet</t>
        </is>
      </c>
      <c r="G4" s="3" t="inlineStr">
        <is>
          <t>Kostnad (kr, dagens prisnivå)</t>
        </is>
      </c>
      <c r="H4" s="3" t="inlineStr">
        <is>
          <t>Index (%/år)</t>
        </is>
      </c>
      <c r="I4" s="3" t="inlineStr">
        <is>
          <t>Kostnad vid åtgärdsåret (kr)</t>
        </is>
      </c>
      <c r="J4" s="3" t="inlineStr">
        <is>
          <t>Kommentar</t>
        </is>
      </c>
    </row>
    <row r="5">
      <c r="A5" s="4" t="inlineStr">
        <is>
          <t>Tak och avvattning</t>
        </is>
      </c>
      <c r="B5" s="5" t="n">
        <v>2</v>
      </c>
      <c r="G5" s="5" t="n">
        <v>0</v>
      </c>
      <c r="H5" s="5" t="n">
        <v>2</v>
      </c>
      <c r="I5" s="5">
        <f>IF(OR(G5=0,D5=0),"",G5*(1+H5/100)^(D5-YEAR(TODAY())))</f>
        <v/>
      </c>
    </row>
    <row r="6">
      <c r="A6" s="4" t="inlineStr">
        <is>
          <t>Fasad och fogar</t>
        </is>
      </c>
      <c r="B6" s="5" t="n">
        <v>2</v>
      </c>
      <c r="G6" s="5" t="n">
        <v>0</v>
      </c>
      <c r="H6" s="5" t="n">
        <v>2</v>
      </c>
      <c r="I6" s="5">
        <f>IF(OR(G6=0,D6=0),"",G6*(1+H6/100)^(D6-YEAR(TODAY())))</f>
        <v/>
      </c>
    </row>
    <row r="7">
      <c r="A7" s="4" t="inlineStr">
        <is>
          <t>Fönster och balkongdörrar</t>
        </is>
      </c>
      <c r="B7" s="5" t="n">
        <v>2</v>
      </c>
      <c r="G7" s="5" t="n">
        <v>0</v>
      </c>
      <c r="H7" s="5" t="n">
        <v>2</v>
      </c>
      <c r="I7" s="5">
        <f>IF(OR(G7=0,D7=0),"",G7*(1+H7/100)^(D7-YEAR(TODAY())))</f>
        <v/>
      </c>
    </row>
    <row r="8">
      <c r="A8" s="4" t="inlineStr">
        <is>
          <t>Balkonger</t>
        </is>
      </c>
      <c r="B8" s="5" t="n">
        <v>2</v>
      </c>
      <c r="G8" s="5" t="n">
        <v>0</v>
      </c>
      <c r="H8" s="5" t="n">
        <v>2</v>
      </c>
      <c r="I8" s="5">
        <f>IF(OR(G8=0,D8=0),"",G8*(1+H8/100)^(D8-YEAR(TODAY())))</f>
        <v/>
      </c>
    </row>
    <row r="9">
      <c r="A9" s="4" t="inlineStr">
        <is>
          <t>Stammar, vatten och avlopp</t>
        </is>
      </c>
      <c r="B9" s="5" t="n">
        <v>2</v>
      </c>
      <c r="G9" s="5" t="n">
        <v>0</v>
      </c>
      <c r="H9" s="5" t="n">
        <v>2</v>
      </c>
      <c r="I9" s="5">
        <f>IF(OR(G9=0,D9=0),"",G9*(1+H9/100)^(D9-YEAR(TODAY())))</f>
        <v/>
      </c>
    </row>
    <row r="10">
      <c r="A10" s="4" t="inlineStr">
        <is>
          <t>Elstigare och centraler</t>
        </is>
      </c>
      <c r="B10" s="5" t="n">
        <v>2</v>
      </c>
      <c r="G10" s="5" t="n">
        <v>0</v>
      </c>
      <c r="H10" s="5" t="n">
        <v>2</v>
      </c>
      <c r="I10" s="5">
        <f>IF(OR(G10=0,D10=0),"",G10*(1+H10/100)^(D10-YEAR(TODAY())))</f>
        <v/>
      </c>
    </row>
    <row r="11">
      <c r="A11" s="4" t="inlineStr">
        <is>
          <t>Ventilation (inkl. OVK)</t>
        </is>
      </c>
      <c r="B11" s="5" t="n">
        <v>2</v>
      </c>
      <c r="G11" s="5" t="n">
        <v>0</v>
      </c>
      <c r="H11" s="5" t="n">
        <v>2</v>
      </c>
      <c r="I11" s="5">
        <f>IF(OR(G11=0,D11=0),"",G11*(1+H11/100)^(D11-YEAR(TODAY())))</f>
        <v/>
      </c>
    </row>
    <row r="12">
      <c r="A12" s="4" t="inlineStr">
        <is>
          <t>Värmesystem och undercentral</t>
        </is>
      </c>
      <c r="B12" s="5" t="n">
        <v>2</v>
      </c>
      <c r="G12" s="5" t="n">
        <v>0</v>
      </c>
      <c r="H12" s="5" t="n">
        <v>2</v>
      </c>
      <c r="I12" s="5">
        <f>IF(OR(G12=0,D12=0),"",G12*(1+H12/100)^(D12-YEAR(TODAY())))</f>
        <v/>
      </c>
    </row>
    <row r="13">
      <c r="A13" s="4" t="inlineStr">
        <is>
          <t>Hiss</t>
        </is>
      </c>
      <c r="B13" s="5" t="n">
        <v>2</v>
      </c>
      <c r="G13" s="5" t="n">
        <v>0</v>
      </c>
      <c r="H13" s="5" t="n">
        <v>2</v>
      </c>
      <c r="I13" s="5">
        <f>IF(OR(G13=0,D13=0),"",G13*(1+H13/100)^(D13-YEAR(TODAY())))</f>
        <v/>
      </c>
    </row>
    <row r="14">
      <c r="A14" s="4" t="inlineStr">
        <is>
          <t>Portar och entréer</t>
        </is>
      </c>
      <c r="B14" s="5" t="n">
        <v>2</v>
      </c>
      <c r="G14" s="5" t="n">
        <v>0</v>
      </c>
      <c r="H14" s="5" t="n">
        <v>2</v>
      </c>
      <c r="I14" s="5">
        <f>IF(OR(G14=0,D14=0),"",G14*(1+H14/100)^(D14-YEAR(TODAY())))</f>
        <v/>
      </c>
    </row>
    <row r="15">
      <c r="A15" s="4" t="inlineStr">
        <is>
          <t>Trapphus, målning och golv</t>
        </is>
      </c>
      <c r="B15" s="5" t="n">
        <v>2</v>
      </c>
      <c r="G15" s="5" t="n">
        <v>0</v>
      </c>
      <c r="H15" s="5" t="n">
        <v>2</v>
      </c>
      <c r="I15" s="5">
        <f>IF(OR(G15=0,D15=0),"",G15*(1+H15/100)^(D15-YEAR(TODAY())))</f>
        <v/>
      </c>
    </row>
    <row r="16">
      <c r="A16" s="4" t="inlineStr">
        <is>
          <t>Tvättstuga och maskiner</t>
        </is>
      </c>
      <c r="B16" s="5" t="n">
        <v>2</v>
      </c>
      <c r="G16" s="5" t="n">
        <v>0</v>
      </c>
      <c r="H16" s="5" t="n">
        <v>2</v>
      </c>
      <c r="I16" s="5">
        <f>IF(OR(G16=0,D16=0),"",G16*(1+H16/100)^(D16-YEAR(TODAY())))</f>
        <v/>
      </c>
    </row>
    <row r="17">
      <c r="A17" s="4" t="inlineStr">
        <is>
          <t>Garage och förråd</t>
        </is>
      </c>
      <c r="B17" s="5" t="n">
        <v>2</v>
      </c>
      <c r="G17" s="5" t="n">
        <v>0</v>
      </c>
      <c r="H17" s="5" t="n">
        <v>2</v>
      </c>
      <c r="I17" s="5">
        <f>IF(OR(G17=0,D17=0),"",G17*(1+H17/100)^(D17-YEAR(TODAY())))</f>
        <v/>
      </c>
    </row>
    <row r="18">
      <c r="A18" s="4" t="inlineStr">
        <is>
          <t>Mark, gård och planteringar</t>
        </is>
      </c>
      <c r="B18" s="5" t="n">
        <v>2</v>
      </c>
      <c r="G18" s="5" t="n">
        <v>0</v>
      </c>
      <c r="H18" s="5" t="n">
        <v>2</v>
      </c>
      <c r="I18" s="5">
        <f>IF(OR(G18=0,D18=0),"",G18*(1+H18/100)^(D18-YEAR(TODAY())))</f>
        <v/>
      </c>
    </row>
    <row r="19">
      <c r="A19" s="4" t="inlineStr">
        <is>
          <t>Lekplats och utemöbler</t>
        </is>
      </c>
      <c r="B19" s="5" t="n">
        <v>2</v>
      </c>
      <c r="G19" s="5" t="n">
        <v>0</v>
      </c>
      <c r="H19" s="5" t="n">
        <v>2</v>
      </c>
      <c r="I19" s="5">
        <f>IF(OR(G19=0,D19=0),"",G19*(1+H19/100)^(D19-YEAR(TODAY())))</f>
        <v/>
      </c>
    </row>
    <row r="20">
      <c r="A20" s="6" t="inlineStr">
        <is>
          <t>Summa</t>
        </is>
      </c>
      <c r="G20" s="7">
        <f>SUM(G5:G19)</f>
        <v/>
      </c>
      <c r="I20" s="7">
        <f>SUM(I5:I19)</f>
        <v/>
      </c>
    </row>
    <row r="22" ht="45" customHeight="1">
      <c r="A22" s="4" t="inlineStr">
        <is>
          <t>Planeringshorisont (år)</t>
        </is>
      </c>
      <c r="B22" s="5" t="n">
        <v>30</v>
      </c>
      <c r="J22" s="8" t="inlineStr">
        <is>
          <t>Anpassa horisonten efter föreningens mest långlivade tillgångar.</t>
        </is>
      </c>
    </row>
    <row r="23" ht="45" customHeight="1">
      <c r="A23" s="9" t="inlineStr">
        <is>
          <t>Snittkostnad per år (kr)</t>
        </is>
      </c>
      <c r="B23" s="10">
        <f>IF(B22=0,"",I20/B22)</f>
        <v/>
      </c>
      <c r="J23" s="8" t="inlineStr">
        <is>
          <t>Riktvärde för föreningens långsiktiga sparande till underhåll.</t>
        </is>
      </c>
    </row>
    <row r="25" ht="30" customHeight="1">
      <c r="A25" s="3" t="inlineStr">
        <is>
          <t>Kostnadstoppar</t>
        </is>
      </c>
      <c r="B25" s="3" t="inlineStr">
        <is>
          <t>Summa (kr)</t>
        </is>
      </c>
    </row>
    <row r="26">
      <c r="A26" s="4" t="inlineStr">
        <is>
          <t>Inom 5 år</t>
        </is>
      </c>
      <c r="B26" s="5">
        <f>SUMIFS(I5:I19,D5:D19,"&gt;="&amp;YEAR(TODAY())+0,D5:D19,"&lt;="&amp;YEAR(TODAY())+5)</f>
        <v/>
      </c>
    </row>
    <row r="27">
      <c r="A27" s="4" t="inlineStr">
        <is>
          <t>6–10 år</t>
        </is>
      </c>
      <c r="B27" s="5">
        <f>SUMIFS(I5:I19,D5:D19,"&gt;="&amp;YEAR(TODAY())+6,D5:D19,"&lt;="&amp;YEAR(TODAY())+10)</f>
        <v/>
      </c>
    </row>
    <row r="28">
      <c r="A28" s="4" t="inlineStr">
        <is>
          <t>11–15 år</t>
        </is>
      </c>
      <c r="B28" s="5">
        <f>SUMIFS(I5:I19,D5:D19,"&gt;="&amp;YEAR(TODAY())+11,D5:D19,"&lt;="&amp;YEAR(TODAY())+15)</f>
        <v/>
      </c>
    </row>
    <row r="29">
      <c r="A29" s="4" t="inlineStr">
        <is>
          <t>16–20 år</t>
        </is>
      </c>
      <c r="B29" s="5">
        <f>SUMIFS(I5:I19,D5:D19,"&gt;="&amp;YEAR(TODAY())+16,D5:D19,"&lt;="&amp;YEAR(TODAY())+20)</f>
        <v/>
      </c>
    </row>
    <row r="30">
      <c r="A30" s="4" t="inlineStr">
        <is>
          <t>21–30 år</t>
        </is>
      </c>
      <c r="B30" s="5">
        <f>SUMIFS(I5:I19,D5:D19,"&gt;="&amp;YEAR(TODAY())+21,D5:D19,"&lt;="&amp;YEAR(TODAY())+30)</f>
        <v/>
      </c>
    </row>
    <row r="31" ht="45" customHeight="1">
      <c r="A31" s="8" t="inlineStr">
        <is>
          <t>Visar när kostnaderna kommer, som underlag för avgifter och fondering.</t>
        </is>
      </c>
    </row>
    <row r="33" ht="45" customHeight="1">
      <c r="A33" s="8" t="inlineStr">
        <is>
          <t>Efter genomförd åtgärd: uppdatera skick, senaste åtgärd och nästa åtgärdsår.</t>
        </is>
      </c>
    </row>
    <row r="34">
      <c r="A34" s="11" t="inlineStr">
        <is>
          <t>Fri mall från Hino (hino.se). Allmän information, inte juridisk rådgivning. Anpassa alltid efter föreningens stadgar.</t>
        </is>
      </c>
    </row>
  </sheetData>
  <mergeCells count="2">
    <mergeCell ref="A2:H2"/>
    <mergeCell ref="A1:H1"/>
  </mergeCells>
  <printOptions horizontalCentered="1"/>
  <pageMargins left="0.3" right="0.3" top="0.4" bottom="0.4" header="0.5" footer="0.5"/>
  <pageSetup orientation="landscape" paperSize="8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2026-07-26T16:22:35Z</dcterms:created>
  <dcterms:modified xmlns:dcterms="http://purl.org/dc/terms/" xmlns:xsi="http://www.w3.org/2001/XMLSchema-instance" xsi:type="dcterms:W3CDTF">2026-07-26T16:22:35Z</dcterms:modified>
</cp:coreProperties>
</file>